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2衛生\05-COVID-19\"/>
    </mc:Choice>
  </mc:AlternateContent>
  <bookViews>
    <workbookView xWindow="0" yWindow="0" windowWidth="28800" windowHeight="12260"/>
  </bookViews>
  <sheets>
    <sheet name="莫德納XBB.1.5" sheetId="1" r:id="rId1"/>
  </sheets>
  <externalReferences>
    <externalReference r:id="rId2"/>
  </externalReferences>
  <definedNames>
    <definedName name="_xlnm.Print_Titles" localSheetId="0">莫德納XBB.1.5!$1:$3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/>
  <c r="D86" i="1"/>
  <c r="C86" i="1"/>
  <c r="A86" i="1" s="1"/>
  <c r="D85" i="1"/>
  <c r="C85" i="1"/>
  <c r="A85" i="1" s="1"/>
  <c r="D84" i="1"/>
  <c r="C84" i="1"/>
  <c r="A84" i="1" s="1"/>
  <c r="D83" i="1"/>
  <c r="C83" i="1"/>
  <c r="A83" i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/>
  <c r="D74" i="1"/>
  <c r="C74" i="1"/>
  <c r="A74" i="1" s="1"/>
  <c r="D73" i="1"/>
  <c r="C73" i="1"/>
  <c r="A73" i="1" s="1"/>
  <c r="D72" i="1"/>
  <c r="C72" i="1"/>
  <c r="A72" i="1" s="1"/>
  <c r="D71" i="1"/>
  <c r="C71" i="1"/>
  <c r="A71" i="1"/>
  <c r="D70" i="1"/>
  <c r="C70" i="1"/>
  <c r="A70" i="1" s="1"/>
  <c r="D69" i="1"/>
  <c r="C69" i="1"/>
  <c r="A69" i="1" s="1"/>
  <c r="D68" i="1"/>
  <c r="C68" i="1"/>
  <c r="A68" i="1" s="1"/>
  <c r="D67" i="1"/>
  <c r="C67" i="1"/>
  <c r="A67" i="1"/>
  <c r="D66" i="1"/>
  <c r="C66" i="1"/>
  <c r="A66" i="1" s="1"/>
  <c r="D65" i="1"/>
  <c r="C65" i="1"/>
  <c r="A65" i="1" s="1"/>
  <c r="D64" i="1"/>
  <c r="C64" i="1"/>
  <c r="A64" i="1" s="1"/>
  <c r="D63" i="1"/>
  <c r="C63" i="1"/>
  <c r="A63" i="1"/>
  <c r="D62" i="1"/>
  <c r="C62" i="1"/>
  <c r="A62" i="1" s="1"/>
  <c r="D61" i="1"/>
  <c r="C61" i="1"/>
  <c r="A61" i="1" s="1"/>
  <c r="D60" i="1"/>
  <c r="C60" i="1"/>
  <c r="A60" i="1"/>
  <c r="D59" i="1"/>
  <c r="C59" i="1"/>
  <c r="A59" i="1"/>
  <c r="D58" i="1"/>
  <c r="C58" i="1"/>
  <c r="A58" i="1" s="1"/>
  <c r="D57" i="1"/>
  <c r="C57" i="1"/>
  <c r="A57" i="1" s="1"/>
  <c r="D56" i="1"/>
  <c r="C56" i="1"/>
  <c r="A56" i="1" s="1"/>
  <c r="D55" i="1"/>
  <c r="C55" i="1"/>
  <c r="A55" i="1"/>
  <c r="D54" i="1"/>
  <c r="C54" i="1"/>
  <c r="A54" i="1" s="1"/>
  <c r="D53" i="1"/>
  <c r="C53" i="1"/>
  <c r="A53" i="1" s="1"/>
  <c r="D52" i="1"/>
  <c r="C52" i="1"/>
  <c r="A52" i="1"/>
  <c r="D51" i="1"/>
  <c r="C51" i="1"/>
  <c r="A51" i="1"/>
  <c r="D50" i="1"/>
  <c r="C50" i="1"/>
  <c r="A50" i="1" s="1"/>
  <c r="D49" i="1"/>
  <c r="C49" i="1"/>
  <c r="A49" i="1" s="1"/>
  <c r="D48" i="1"/>
  <c r="C48" i="1"/>
  <c r="A48" i="1" s="1"/>
  <c r="D47" i="1"/>
  <c r="C47" i="1"/>
  <c r="A47" i="1"/>
  <c r="D46" i="1"/>
  <c r="C46" i="1"/>
  <c r="A46" i="1" s="1"/>
  <c r="D45" i="1"/>
  <c r="C45" i="1"/>
  <c r="A45" i="1" s="1"/>
  <c r="D44" i="1"/>
  <c r="C44" i="1"/>
  <c r="A44" i="1"/>
  <c r="D43" i="1"/>
  <c r="C43" i="1"/>
  <c r="A43" i="1"/>
  <c r="D42" i="1"/>
  <c r="C42" i="1"/>
  <c r="A42" i="1" s="1"/>
  <c r="D41" i="1"/>
  <c r="C41" i="1"/>
  <c r="A41" i="1" s="1"/>
  <c r="D40" i="1"/>
  <c r="C40" i="1"/>
  <c r="A40" i="1" s="1"/>
  <c r="D39" i="1"/>
  <c r="C39" i="1"/>
  <c r="A39" i="1"/>
  <c r="D38" i="1"/>
  <c r="C38" i="1"/>
  <c r="A38" i="1" s="1"/>
  <c r="D37" i="1"/>
  <c r="C37" i="1"/>
  <c r="A37" i="1" s="1"/>
  <c r="D36" i="1"/>
  <c r="C36" i="1"/>
  <c r="A36" i="1"/>
  <c r="D35" i="1"/>
  <c r="C35" i="1"/>
  <c r="A35" i="1"/>
  <c r="D34" i="1"/>
  <c r="C34" i="1"/>
  <c r="A34" i="1" s="1"/>
  <c r="D33" i="1"/>
  <c r="C33" i="1"/>
  <c r="A33" i="1" s="1"/>
  <c r="D32" i="1"/>
  <c r="C32" i="1"/>
  <c r="A32" i="1" s="1"/>
  <c r="D31" i="1"/>
  <c r="C31" i="1"/>
  <c r="A31" i="1"/>
  <c r="D30" i="1"/>
  <c r="C30" i="1"/>
  <c r="A30" i="1" s="1"/>
  <c r="D29" i="1"/>
  <c r="C29" i="1"/>
  <c r="A29" i="1" s="1"/>
  <c r="D28" i="1"/>
  <c r="C28" i="1"/>
  <c r="A28" i="1"/>
  <c r="D27" i="1"/>
  <c r="C27" i="1"/>
  <c r="A27" i="1"/>
  <c r="D26" i="1"/>
  <c r="C26" i="1"/>
  <c r="A26" i="1" s="1"/>
  <c r="D25" i="1"/>
  <c r="C25" i="1"/>
  <c r="A25" i="1" s="1"/>
  <c r="D24" i="1"/>
  <c r="C24" i="1"/>
  <c r="A24" i="1" s="1"/>
  <c r="D23" i="1"/>
  <c r="C23" i="1"/>
  <c r="A23" i="1"/>
  <c r="D22" i="1"/>
  <c r="C22" i="1"/>
  <c r="A22" i="1" s="1"/>
  <c r="D21" i="1"/>
  <c r="C21" i="1"/>
  <c r="A21" i="1" s="1"/>
  <c r="D20" i="1"/>
  <c r="C20" i="1"/>
  <c r="A20" i="1"/>
  <c r="D19" i="1"/>
  <c r="C19" i="1"/>
  <c r="A19" i="1"/>
  <c r="D18" i="1"/>
  <c r="C18" i="1"/>
  <c r="A18" i="1" s="1"/>
  <c r="D17" i="1"/>
  <c r="C17" i="1"/>
  <c r="A17" i="1" s="1"/>
  <c r="D16" i="1"/>
  <c r="C16" i="1"/>
  <c r="A16" i="1" s="1"/>
  <c r="D15" i="1"/>
  <c r="C15" i="1"/>
  <c r="A15" i="1"/>
  <c r="D14" i="1"/>
  <c r="C14" i="1"/>
  <c r="A14" i="1" s="1"/>
  <c r="D13" i="1"/>
  <c r="C13" i="1"/>
  <c r="A13" i="1" s="1"/>
  <c r="D12" i="1"/>
  <c r="C12" i="1"/>
  <c r="A12" i="1"/>
  <c r="D10" i="1"/>
  <c r="C10" i="1"/>
  <c r="A10" i="1" s="1"/>
  <c r="D9" i="1"/>
  <c r="C9" i="1"/>
  <c r="A9" i="1" s="1"/>
  <c r="D8" i="1"/>
  <c r="C8" i="1"/>
  <c r="A8" i="1" s="1"/>
  <c r="D7" i="1"/>
  <c r="C7" i="1"/>
  <c r="A7" i="1"/>
  <c r="D6" i="1"/>
  <c r="C6" i="1"/>
  <c r="A6" i="1" s="1"/>
  <c r="D5" i="1"/>
  <c r="C5" i="1"/>
  <c r="A5" i="1" s="1"/>
  <c r="D4" i="1"/>
  <c r="C4" i="1"/>
  <c r="A4" i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<sst xmlns="http://schemas.openxmlformats.org/spreadsheetml/2006/main" count="823" uniqueCount="297">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</sst>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0020958\Downloads\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pane ySplit="3" topLeftCell="A4" activePane="bottomLeft" state="frozen"/>
      <selection pane="bottomLeft" activeCell="C97" sqref="C97"/>
    </sheetView>
  </sheetViews>
  <sheetFormatPr defaultRowHeight="17"/>
  <cols>
    <col min="1" max="1" width="13.36328125" customWidth="1"/>
    <col min="2" max="2" width="21.90625" customWidth="1"/>
    <col min="3" max="3" width="31.90625" customWidth="1"/>
    <col min="4" max="4" width="20" customWidth="1"/>
    <col min="5" max="5" width="33.453125" customWidth="1"/>
    <col min="6" max="6" width="41.36328125" customWidth="1"/>
    <col min="7" max="13" width="14.726562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7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60"/>
      <c r="B3" s="60"/>
      <c r="C3" s="60"/>
      <c r="D3" s="60"/>
      <c r="E3" s="60"/>
      <c r="F3" s="58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48" customFormat="1" ht="45" customHeight="1" thickBot="1">
      <c r="A8" s="42" t="str">
        <f t="shared" si="0"/>
        <v>八德區</v>
      </c>
      <c r="B8" s="43" t="s">
        <v>27</v>
      </c>
      <c r="C8" s="44" t="str">
        <f>IF(ISNA(VLOOKUP(B8,[1]來源檔2!B:D,2,0)),"",VLOOKUP(B8,[1]來源檔2!B:D,2,0))</f>
        <v>桃園市八德區介壽路二段361巷28號</v>
      </c>
      <c r="D8" s="42" t="str">
        <f>IF(ISNA(VLOOKUP(B8,[1]來源檔2!B:D,3,0)),"",VLOOKUP(B8,[1]來源檔2!B:D,3,0))</f>
        <v>03-3662781</v>
      </c>
      <c r="E8" s="42" t="s">
        <v>15</v>
      </c>
      <c r="F8" s="45" t="s">
        <v>65</v>
      </c>
      <c r="G8" s="46" t="s">
        <v>290</v>
      </c>
      <c r="H8" s="46" t="s">
        <v>290</v>
      </c>
      <c r="I8" s="46" t="s">
        <v>290</v>
      </c>
      <c r="J8" s="46" t="s">
        <v>290</v>
      </c>
      <c r="K8" s="47"/>
      <c r="L8" s="47"/>
      <c r="M8" s="46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48" customFormat="1" ht="45" customHeight="1">
      <c r="A11" s="42" t="str">
        <f t="shared" si="0"/>
        <v>大園區</v>
      </c>
      <c r="B11" s="43" t="s">
        <v>34</v>
      </c>
      <c r="C11" s="44" t="str">
        <f>IF(ISNA(VLOOKUP(B11,[1]來源檔2!B:D,2,0)),"",VLOOKUP(B11,[1]來源檔2!B:D,2,0))</f>
        <v>桃園市大園區中正西路19號</v>
      </c>
      <c r="D11" s="42" t="str">
        <f>IF(ISNA(VLOOKUP(B11,[1]來源檔2!B:D,3,0)),"",VLOOKUP(B11,[1]來源檔2!B:D,3,0))</f>
        <v>03-3862024</v>
      </c>
      <c r="E11" s="42" t="s">
        <v>15</v>
      </c>
      <c r="F11" s="49" t="s">
        <v>271</v>
      </c>
      <c r="G11" s="44" t="s">
        <v>272</v>
      </c>
      <c r="H11" s="44" t="s">
        <v>272</v>
      </c>
      <c r="I11" s="44" t="s">
        <v>272</v>
      </c>
      <c r="J11" s="50" t="s">
        <v>273</v>
      </c>
      <c r="K11" s="50"/>
      <c r="L11" s="50"/>
      <c r="M11" s="44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48" customFormat="1" ht="45" customHeight="1">
      <c r="A13" s="42" t="str">
        <f t="shared" si="0"/>
        <v>大溪區</v>
      </c>
      <c r="B13" s="43" t="s">
        <v>38</v>
      </c>
      <c r="C13" s="44" t="str">
        <f>IF(ISNA(VLOOKUP(B13,[1]來源檔2!B:D,2,0)),"",VLOOKUP(B13,[1]來源檔2!B:D,2,0))</f>
        <v>桃園市大溪區仁愛路1號</v>
      </c>
      <c r="D13" s="42" t="str">
        <f>IF(ISNA(VLOOKUP(B13,[1]來源檔2!B:D,3,0)),"",VLOOKUP(B13,[1]來源檔2!B:D,3,0))</f>
        <v>03-3882401</v>
      </c>
      <c r="E13" s="42" t="s">
        <v>15</v>
      </c>
      <c r="F13" s="49" t="s">
        <v>274</v>
      </c>
      <c r="G13" s="44" t="s">
        <v>275</v>
      </c>
      <c r="H13" s="44" t="s">
        <v>275</v>
      </c>
      <c r="I13" s="44" t="s">
        <v>275</v>
      </c>
      <c r="J13" s="44" t="s">
        <v>275</v>
      </c>
      <c r="K13" s="44"/>
      <c r="L13" s="44"/>
      <c r="M13" s="44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48" customFormat="1" ht="45" customHeight="1">
      <c r="A22" s="42" t="str">
        <f t="shared" si="0"/>
        <v>中壢區</v>
      </c>
      <c r="B22" s="43" t="s">
        <v>63</v>
      </c>
      <c r="C22" s="44" t="str">
        <f>IF(ISNA(VLOOKUP(B22,[1]來源檔2!B:D,2,0)),"",VLOOKUP(B22,[1]來源檔2!B:D,2,0))</f>
        <v>桃園市中壢區溪洲街296號</v>
      </c>
      <c r="D22" s="42" t="str">
        <f>IF(ISNA(VLOOKUP(B22,[1]來源檔2!B:D,3,0)),"",VLOOKUP(B22,[1]來源檔2!B:D,3,0))</f>
        <v>03-4352666</v>
      </c>
      <c r="E22" s="42" t="s">
        <v>15</v>
      </c>
      <c r="F22" s="49" t="s">
        <v>294</v>
      </c>
      <c r="G22" s="50" t="s">
        <v>168</v>
      </c>
      <c r="H22" s="50" t="s">
        <v>168</v>
      </c>
      <c r="I22" s="50" t="s">
        <v>276</v>
      </c>
      <c r="J22" s="50" t="s">
        <v>276</v>
      </c>
      <c r="K22" s="50"/>
      <c r="L22" s="50"/>
      <c r="M22" s="44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1" t="s">
        <v>81</v>
      </c>
      <c r="K28" s="26" t="s">
        <v>83</v>
      </c>
      <c r="L28" s="16"/>
      <c r="M28" s="26" t="s">
        <v>81</v>
      </c>
    </row>
    <row r="29" spans="1:13" s="48" customFormat="1" ht="45" customHeight="1" thickBot="1">
      <c r="A29" s="42" t="str">
        <f t="shared" si="0"/>
        <v>平鎮區</v>
      </c>
      <c r="B29" s="43" t="s">
        <v>84</v>
      </c>
      <c r="C29" s="44" t="str">
        <f>IF(ISNA(VLOOKUP(B29,[1]來源檔2!B:D,2,0)),"",VLOOKUP(B29,[1]來源檔2!B:D,2,0))</f>
        <v>桃園市平鎮區振興路1號</v>
      </c>
      <c r="D29" s="42" t="str">
        <f>IF(ISNA(VLOOKUP(B29,[1]來源檔2!B:D,3,0)),"",VLOOKUP(B29,[1]來源檔2!B:D,3,0))</f>
        <v>03-4576624</v>
      </c>
      <c r="E29" s="42" t="s">
        <v>15</v>
      </c>
      <c r="F29" s="51" t="s">
        <v>286</v>
      </c>
      <c r="G29" s="52" t="s">
        <v>278</v>
      </c>
      <c r="H29" s="52" t="s">
        <v>278</v>
      </c>
      <c r="I29" s="53" t="s">
        <v>278</v>
      </c>
      <c r="J29" s="54" t="s">
        <v>296</v>
      </c>
      <c r="K29" s="47"/>
      <c r="L29" s="47"/>
      <c r="M29" s="52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0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48" customFormat="1" ht="45" customHeight="1">
      <c r="A58" s="42" t="str">
        <f t="shared" si="0"/>
        <v>桃園區</v>
      </c>
      <c r="B58" s="43" t="s">
        <v>167</v>
      </c>
      <c r="C58" s="44" t="str">
        <f>IF(ISNA(VLOOKUP(B58,[1]來源檔2!B:D,2,0)),"",VLOOKUP(B58,[1]來源檔2!B:D,2,0))</f>
        <v>桃園市桃園區國豐三街123號4樓</v>
      </c>
      <c r="D58" s="42" t="str">
        <f>IF(ISNA(VLOOKUP(B58,[1]來源檔2!B:D,3,0)),"",VLOOKUP(B58,[1]來源檔2!B:D,3,0))</f>
        <v>03-3791888</v>
      </c>
      <c r="E58" s="42" t="s">
        <v>15</v>
      </c>
      <c r="F58" s="49" t="s">
        <v>280</v>
      </c>
      <c r="G58" s="55" t="s">
        <v>207</v>
      </c>
      <c r="H58" s="55" t="s">
        <v>288</v>
      </c>
      <c r="I58" s="55" t="s">
        <v>207</v>
      </c>
      <c r="J58" s="55" t="s">
        <v>207</v>
      </c>
      <c r="K58" s="56"/>
      <c r="L58" s="56"/>
      <c r="M58" s="55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48" customFormat="1" ht="45" customHeight="1" thickBot="1">
      <c r="A67" s="42" t="str">
        <f t="shared" si="0"/>
        <v>復興區</v>
      </c>
      <c r="B67" s="43" t="s">
        <v>193</v>
      </c>
      <c r="C67" s="44" t="str">
        <f>IF(ISNA(VLOOKUP(B67,[1]來源檔2!B:D,2,0)),"",VLOOKUP(B67,[1]來源檔2!B:D,2,0))</f>
        <v>桃園市復興區中正路25號</v>
      </c>
      <c r="D67" s="42" t="str">
        <f>IF(ISNA(VLOOKUP(B67,[1]來源檔2!B:D,3,0)),"",VLOOKUP(B67,[1]來源檔2!B:D,3,0))</f>
        <v>03-3822325</v>
      </c>
      <c r="E67" s="42" t="s">
        <v>15</v>
      </c>
      <c r="F67" s="45" t="s">
        <v>194</v>
      </c>
      <c r="G67" s="46" t="s">
        <v>289</v>
      </c>
      <c r="H67" s="46" t="s">
        <v>289</v>
      </c>
      <c r="I67" s="46" t="s">
        <v>289</v>
      </c>
      <c r="J67" s="46" t="s">
        <v>289</v>
      </c>
      <c r="K67" s="47"/>
      <c r="L67" s="47"/>
      <c r="M67" s="46" t="s">
        <v>289</v>
      </c>
    </row>
    <row r="68" spans="1:13" s="48" customFormat="1" ht="45" customHeight="1">
      <c r="A68" s="42" t="str">
        <f t="shared" ref="A68:A99" si="1">MID(C68,4,3)</f>
        <v>新屋區</v>
      </c>
      <c r="B68" s="43" t="s">
        <v>195</v>
      </c>
      <c r="C68" s="44" t="str">
        <f>IF(ISNA(VLOOKUP(B68,[1]來源檔2!B:D,2,0)),"",VLOOKUP(B68,[1]來源檔2!B:D,2,0))</f>
        <v>桃園市新屋區中山路239號</v>
      </c>
      <c r="D68" s="42" t="str">
        <f>IF(ISNA(VLOOKUP(B68,[1]來源檔2!B:D,3,0)),"",VLOOKUP(B68,[1]來源檔2!B:D,3,0))</f>
        <v>03-4772018轉總機</v>
      </c>
      <c r="E68" s="42" t="s">
        <v>15</v>
      </c>
      <c r="F68" s="49" t="s">
        <v>294</v>
      </c>
      <c r="G68" s="56" t="s">
        <v>76</v>
      </c>
      <c r="H68" s="56" t="s">
        <v>76</v>
      </c>
      <c r="I68" s="56" t="s">
        <v>76</v>
      </c>
      <c r="J68" s="56" t="s">
        <v>76</v>
      </c>
      <c r="K68" s="50"/>
      <c r="L68" s="50"/>
      <c r="M68" s="56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48" customFormat="1" ht="45" customHeight="1">
      <c r="A73" s="42" t="str">
        <f t="shared" si="1"/>
        <v>楊梅區</v>
      </c>
      <c r="B73" s="43" t="s">
        <v>206</v>
      </c>
      <c r="C73" s="44" t="str">
        <f>IF(ISNA(VLOOKUP(B73,[1]來源檔2!B:D,2,0)),"",VLOOKUP(B73,[1]來源檔2!B:D,2,0))</f>
        <v>桃園市楊梅區校前路409號1樓</v>
      </c>
      <c r="D73" s="42" t="str">
        <f>IF(ISNA(VLOOKUP(B73,[1]來源檔2!B:D,3,0)),"",VLOOKUP(B73,[1]來源檔2!B:D,3,0))</f>
        <v>03-4750151</v>
      </c>
      <c r="E73" s="42" t="s">
        <v>15</v>
      </c>
      <c r="F73" s="49" t="s">
        <v>294</v>
      </c>
      <c r="G73" s="44" t="s">
        <v>284</v>
      </c>
      <c r="H73" s="44" t="s">
        <v>284</v>
      </c>
      <c r="I73" s="44" t="s">
        <v>284</v>
      </c>
      <c r="J73" s="44" t="s">
        <v>76</v>
      </c>
      <c r="K73" s="44"/>
      <c r="L73" s="50"/>
      <c r="M73" s="44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48" customFormat="1" ht="45" customHeight="1">
      <c r="A77" s="42" t="str">
        <f t="shared" si="1"/>
        <v>龍潭區</v>
      </c>
      <c r="B77" s="43" t="s">
        <v>216</v>
      </c>
      <c r="C77" s="44" t="str">
        <f>IF(ISNA(VLOOKUP(B77,[1]來源檔2!B:D,2,0)),"",VLOOKUP(B77,[1]來源檔2!B:D,2,0))</f>
        <v>桃園市龍潭區中正路210號</v>
      </c>
      <c r="D77" s="42" t="str">
        <f>IF(ISNA(VLOOKUP(B77,[1]來源檔2!B:D,3,0)),"",VLOOKUP(B77,[1]來源檔2!B:D,3,0))</f>
        <v>03-4792033</v>
      </c>
      <c r="E77" s="42" t="s">
        <v>15</v>
      </c>
      <c r="F77" s="49" t="s">
        <v>281</v>
      </c>
      <c r="G77" s="44" t="s">
        <v>287</v>
      </c>
      <c r="H77" s="44" t="s">
        <v>76</v>
      </c>
      <c r="I77" s="44" t="s">
        <v>76</v>
      </c>
      <c r="J77" s="44" t="s">
        <v>282</v>
      </c>
      <c r="K77" s="44" t="s">
        <v>283</v>
      </c>
      <c r="L77" s="50"/>
      <c r="M77" s="44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48" customFormat="1" ht="45" customHeight="1">
      <c r="A86" s="42" t="str">
        <f t="shared" si="1"/>
        <v>龜山區</v>
      </c>
      <c r="B86" s="43" t="s">
        <v>239</v>
      </c>
      <c r="C86" s="44" t="str">
        <f>IF(ISNA(VLOOKUP(B86,[1]來源檔2!B:D,2,0)),"",VLOOKUP(B86,[1]來源檔2!B:D,2,0))</f>
        <v>桃園市龜山區自強南路103號</v>
      </c>
      <c r="D86" s="42" t="str">
        <f>IF(ISNA(VLOOKUP(B86,[1]來源檔2!B:D,3,0)),"",VLOOKUP(B86,[1]來源檔2!B:D,3,0))</f>
        <v>03-3299645</v>
      </c>
      <c r="E86" s="42" t="s">
        <v>15</v>
      </c>
      <c r="F86" s="49" t="s">
        <v>240</v>
      </c>
      <c r="G86" s="44" t="s">
        <v>207</v>
      </c>
      <c r="H86" s="44" t="s">
        <v>207</v>
      </c>
      <c r="I86" s="50" t="s">
        <v>168</v>
      </c>
      <c r="J86" s="50" t="s">
        <v>168</v>
      </c>
      <c r="K86" s="50"/>
      <c r="L86" s="50"/>
      <c r="M86" s="50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48" customFormat="1" ht="45" customHeight="1" thickBot="1">
      <c r="A95" s="42" t="str">
        <f t="shared" si="1"/>
        <v>蘆竹區</v>
      </c>
      <c r="B95" s="43" t="s">
        <v>261</v>
      </c>
      <c r="C95" s="44" t="str">
        <f>IF(ISNA(VLOOKUP(B95,[1]來源檔2!B:D,2,0)),"",VLOOKUP(B95,[1]來源檔2!B:D,2,0))</f>
        <v>桃園市蘆竹區長安路2段238號</v>
      </c>
      <c r="D95" s="42" t="str">
        <f>IF(ISNA(VLOOKUP(B95,[1]來源檔2!B:D,3,0)),"",VLOOKUP(B95,[1]來源檔2!B:D,3,0))</f>
        <v>03-3524732</v>
      </c>
      <c r="E95" s="42" t="s">
        <v>15</v>
      </c>
      <c r="F95" s="45" t="s">
        <v>291</v>
      </c>
      <c r="G95" s="52" t="s">
        <v>292</v>
      </c>
      <c r="H95" s="52" t="s">
        <v>292</v>
      </c>
      <c r="I95" s="52" t="s">
        <v>293</v>
      </c>
      <c r="J95" s="52" t="s">
        <v>292</v>
      </c>
      <c r="K95" s="47"/>
      <c r="L95" s="47"/>
      <c r="M95" s="52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48" customFormat="1" ht="45" customHeight="1">
      <c r="A99" s="42" t="str">
        <f t="shared" si="1"/>
        <v>觀音區</v>
      </c>
      <c r="B99" s="43" t="s">
        <v>270</v>
      </c>
      <c r="C99" s="44" t="str">
        <f>IF(ISNA(VLOOKUP(B99,[1]來源檔2!B:D,2,0)),"",VLOOKUP(B99,[1]來源檔2!B:D,2,0))</f>
        <v>桃園市觀音區觀音里觀新路58號</v>
      </c>
      <c r="D99" s="42" t="str">
        <f>IF(ISNA(VLOOKUP(B99,[1]來源檔2!B:D,3,0)),"",VLOOKUP(B99,[1]來源檔2!B:D,3,0))</f>
        <v>03-4732031</v>
      </c>
      <c r="E99" s="42" t="s">
        <v>15</v>
      </c>
      <c r="F99" s="49" t="s">
        <v>285</v>
      </c>
      <c r="G99" s="56" t="s">
        <v>79</v>
      </c>
      <c r="H99" s="56" t="s">
        <v>79</v>
      </c>
      <c r="I99" s="56" t="s">
        <v>79</v>
      </c>
      <c r="J99" s="56" t="s">
        <v>79</v>
      </c>
      <c r="K99" s="56"/>
      <c r="L99" s="44"/>
      <c r="M99" s="56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>
      <formula1>AND(MID(G4,3,1)=":",MID(G4,6,1)="-",MID(G4,9,1)=":")</formula1>
    </dataValidation>
  </dataValidations>
  <hyperlinks>
    <hyperlink ref="F32" r:id="rId1"/>
    <hyperlink ref="F16" r:id="rId2" display="請先致電詢問有無疫苗/ 加LINE https://line.me/ti/g2/OqOL-ZnPNK32p0GlS0Q1Ma6HSkZiI6sDAwbFZA?utm_source=invitation&amp;utm_medium=link_copy&amp;utm_campaign=default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2023-12-15T07:46:57Z</cp:lastPrinted>
  <dcterms:created xsi:type="dcterms:W3CDTF">2023-12-15T03:08:29Z</dcterms:created>
  <dcterms:modified xsi:type="dcterms:W3CDTF">2023-12-22T23:35:47Z</dcterms:modified>
</cp:coreProperties>
</file>